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</sheets>
  <definedNames>
    <definedName name="_xlnm.Print_Titles" localSheetId="0">'Sheet1'!$12:$14</definedName>
  </definedNames>
  <calcPr fullCalcOnLoad="1"/>
</workbook>
</file>

<file path=xl/sharedStrings.xml><?xml version="1.0" encoding="utf-8"?>
<sst xmlns="http://schemas.openxmlformats.org/spreadsheetml/2006/main" count="199" uniqueCount="169">
  <si>
    <t>CONSILIUL JUDEŢEAN BACĂU</t>
  </si>
  <si>
    <t>NR.</t>
  </si>
  <si>
    <t>CRT.</t>
  </si>
  <si>
    <t>CON</t>
  </si>
  <si>
    <t>IND.</t>
  </si>
  <si>
    <t>DENUMIRE INDICATOR</t>
  </si>
  <si>
    <t>PLAN AN</t>
  </si>
  <si>
    <t xml:space="preserve">PLAN </t>
  </si>
  <si>
    <t>%</t>
  </si>
  <si>
    <t>0402</t>
  </si>
  <si>
    <t>COTE ŞI SUME DEFALCATE DIN IMPOZITUL PE VENIT</t>
  </si>
  <si>
    <t>ÎNCASĂRI/</t>
  </si>
  <si>
    <t>PLĂŢI</t>
  </si>
  <si>
    <t>040201</t>
  </si>
  <si>
    <t>MII LEI</t>
  </si>
  <si>
    <t>Cote defalcate din impozitul pe venit</t>
  </si>
  <si>
    <t>040204</t>
  </si>
  <si>
    <t>Sume alocate din cotele defalcate din impozitul pe venit pentru echilibrarea bugetelor locale</t>
  </si>
  <si>
    <t>0502</t>
  </si>
  <si>
    <t>ALTE IMPOZITE PE VENIT, PROFIT SI CÂŞTIGURI DIN CAPITAL DE LA PERSOANE FIZICE</t>
  </si>
  <si>
    <t>050250</t>
  </si>
  <si>
    <t>Alte impozite pe venit,profit şi câştiguri din capital</t>
  </si>
  <si>
    <t>1102</t>
  </si>
  <si>
    <t>SUME DEFALCATE DIN TVA</t>
  </si>
  <si>
    <t>110201</t>
  </si>
  <si>
    <t>Sume defalcate din taxa pe valoarea adăugată pentru finanţarea cheltuielilor descentralizate la nivelul judeţelor</t>
  </si>
  <si>
    <t>110206</t>
  </si>
  <si>
    <t>Sume defalcate din taxa pe valoarea adăugată pentru echilibrarea bugetelor locale</t>
  </si>
  <si>
    <t>1602</t>
  </si>
  <si>
    <t>TAXE PE UTILIZAREA BUNURILOR,AUTORIZAREA UTILIZĂRII BUNURILOR SAU DESFĂŞURAREA DE ACTIVITĂŢI</t>
  </si>
  <si>
    <t>160202</t>
  </si>
  <si>
    <t>Impozit pe mijloacele de transport</t>
  </si>
  <si>
    <t>16020201</t>
  </si>
  <si>
    <t>Impozit pe mijloacele de transport deţinute de persoane fizice</t>
  </si>
  <si>
    <t>16020202</t>
  </si>
  <si>
    <t>Impozit pe mijloacele de transport deţinute de persoane juridice</t>
  </si>
  <si>
    <t>3002</t>
  </si>
  <si>
    <t>VENITURI DIN PROPRIETATE</t>
  </si>
  <si>
    <t>300205</t>
  </si>
  <si>
    <t>Venituri din concesiuni şi închirieri</t>
  </si>
  <si>
    <t>3302</t>
  </si>
  <si>
    <t>VENITURI DIN PRESTĂRI DE SERVICII ŞI ALTE ACTIVITĂŢI</t>
  </si>
  <si>
    <t>3602</t>
  </si>
  <si>
    <t>DIVERSE VENITURI</t>
  </si>
  <si>
    <t>360250</t>
  </si>
  <si>
    <t>Alte venituri</t>
  </si>
  <si>
    <t>3702</t>
  </si>
  <si>
    <t>TRANSFERURI VOLUNTARE,ALTELE DECÂT SUBVENŢIILE</t>
  </si>
  <si>
    <t>370203</t>
  </si>
  <si>
    <t>Vărsăminte din secţiunea de funcţionare pentru finanţarea secţiunii de dezvoltare a bugeului local</t>
  </si>
  <si>
    <t>4202</t>
  </si>
  <si>
    <t>SUBVENŢII DE LA BUGETUL DE STAT</t>
  </si>
  <si>
    <t>Finanţarea drepturilor acordate persoanelor cu handicap</t>
  </si>
  <si>
    <t>4302</t>
  </si>
  <si>
    <t>SUBVENŢII DE LA ALTE ADMINISTRAŢII</t>
  </si>
  <si>
    <t>430207</t>
  </si>
  <si>
    <t>Subvenţii primite de la alte bugete locale pentru instituţiile de asistenţă socială pentru persoanele cu handicap</t>
  </si>
  <si>
    <t>TOTAL VENITURI</t>
  </si>
  <si>
    <t>TOTAL CHELTUIELI</t>
  </si>
  <si>
    <t>5102</t>
  </si>
  <si>
    <t>AUTORITĂŢI PUBLICE ŞI ACŢIUNI EXTERNE</t>
  </si>
  <si>
    <t>510210</t>
  </si>
  <si>
    <t>Cheltuieli de personal</t>
  </si>
  <si>
    <t>510220</t>
  </si>
  <si>
    <t>Bunuri şi servicii</t>
  </si>
  <si>
    <t>5402</t>
  </si>
  <si>
    <t>ALTE SERVICII PUBLICE GENERALE</t>
  </si>
  <si>
    <t>540220</t>
  </si>
  <si>
    <t>540250</t>
  </si>
  <si>
    <t>540251</t>
  </si>
  <si>
    <t>Fondul de rezervă</t>
  </si>
  <si>
    <t>Transferuri între unităţi ale administraţiei publice</t>
  </si>
  <si>
    <t>Rambursări de credite</t>
  </si>
  <si>
    <t>540281</t>
  </si>
  <si>
    <t>5502</t>
  </si>
  <si>
    <t>TRANZACŢII PRIVIND DATORIA PUBLICĂ ŞI ÎMPRUMUTURI</t>
  </si>
  <si>
    <t>550220</t>
  </si>
  <si>
    <t>550230</t>
  </si>
  <si>
    <t>Dobânzi</t>
  </si>
  <si>
    <t>6002</t>
  </si>
  <si>
    <t>600220</t>
  </si>
  <si>
    <t>APĂRARE</t>
  </si>
  <si>
    <t>6102</t>
  </si>
  <si>
    <t>610220</t>
  </si>
  <si>
    <t>ORDINE PUBLICĂ ŞI SIGURANŢĂ NAŢIONALĂ</t>
  </si>
  <si>
    <t>6502</t>
  </si>
  <si>
    <t>650210</t>
  </si>
  <si>
    <t>650220</t>
  </si>
  <si>
    <t>650257</t>
  </si>
  <si>
    <t>Asistenţă socială</t>
  </si>
  <si>
    <t>ÎNVĂŢĂMÂNT</t>
  </si>
  <si>
    <t>6702</t>
  </si>
  <si>
    <t>670210</t>
  </si>
  <si>
    <t>670220</t>
  </si>
  <si>
    <t>670251</t>
  </si>
  <si>
    <t>Alte cheltuieli</t>
  </si>
  <si>
    <t>CULTURĂ,RECREERE ŞI RELIGIE</t>
  </si>
  <si>
    <t>6802</t>
  </si>
  <si>
    <t>680210</t>
  </si>
  <si>
    <t>680220</t>
  </si>
  <si>
    <t>680257</t>
  </si>
  <si>
    <t>680259</t>
  </si>
  <si>
    <t>ASIGURĂRI ŞI ASISTENŢĂ SOCIALĂ</t>
  </si>
  <si>
    <t>8002</t>
  </si>
  <si>
    <t>800220</t>
  </si>
  <si>
    <t>ACŢIUNI GENERALE ECONOMICE,COMERCIALE ŞI DE MUNCĂ</t>
  </si>
  <si>
    <t>8302</t>
  </si>
  <si>
    <t>830251</t>
  </si>
  <si>
    <t>AGRICULTURĂ,SILVICULTURĂ,PISCICULTURĂ ŞI VÂNĂTOARE</t>
  </si>
  <si>
    <t>8402</t>
  </si>
  <si>
    <t>TRANSPORTURI</t>
  </si>
  <si>
    <t>8702</t>
  </si>
  <si>
    <t>870251</t>
  </si>
  <si>
    <t>ALTE ACŢIUNI ECONOMICE</t>
  </si>
  <si>
    <t>EXCEDENT/DEFICIT</t>
  </si>
  <si>
    <t>SECŢIUNEA DE FUNCŢIONARE</t>
  </si>
  <si>
    <t>PREŞEDINTE,</t>
  </si>
  <si>
    <t>Contrasemnează</t>
  </si>
  <si>
    <t>SECRETARUL JUDEŢULUI,</t>
  </si>
  <si>
    <t>Anexa nr.1</t>
  </si>
  <si>
    <t>CONT DE EXECUŢIE BUGETARĂ</t>
  </si>
  <si>
    <t>Elena Cătălina ZARĂ</t>
  </si>
  <si>
    <t>800259</t>
  </si>
  <si>
    <t>7402</t>
  </si>
  <si>
    <t>740220</t>
  </si>
  <si>
    <t>PROTECTIA MEDIULUI</t>
  </si>
  <si>
    <t>30020530</t>
  </si>
  <si>
    <t>Alte venituri din concesiuni si inchirieri de catre institutii publice</t>
  </si>
  <si>
    <t>4102</t>
  </si>
  <si>
    <t>410205</t>
  </si>
  <si>
    <t>41020501</t>
  </si>
  <si>
    <t>ALTE OPERATIUNI FINANCIARE</t>
  </si>
  <si>
    <t>Disponibilitati rezervate pentru plati ale unitatilor de invatamant special</t>
  </si>
  <si>
    <t>370250</t>
  </si>
  <si>
    <t>Alte transferuri voluntare</t>
  </si>
  <si>
    <t>300250</t>
  </si>
  <si>
    <t>Alte venituri din proprietate</t>
  </si>
  <si>
    <t>110205</t>
  </si>
  <si>
    <t>Sume defalcate din TVA pt drumuri</t>
  </si>
  <si>
    <t>360232</t>
  </si>
  <si>
    <t>Sume provenite din finantarea anilor precedenti</t>
  </si>
  <si>
    <t>36023203</t>
  </si>
  <si>
    <t>510259</t>
  </si>
  <si>
    <t>BUGET LOCAL</t>
  </si>
  <si>
    <t>300201</t>
  </si>
  <si>
    <t>Varsaminte din profitul net al regiilor autonome, societatilor si companiilor nationale</t>
  </si>
  <si>
    <t>4002</t>
  </si>
  <si>
    <t>INCASARI DIN ACORDAREA IMPRUMUTURILOR ACORDATE</t>
  </si>
  <si>
    <t>400206</t>
  </si>
  <si>
    <t>Incasari din rambursarea imprumuturilor pentru infiintarea unor institutii si servicii publice de interes local sau a unor activitati finantate integral din venituri proprii</t>
  </si>
  <si>
    <t>650259</t>
  </si>
  <si>
    <t>740280</t>
  </si>
  <si>
    <t>Imprumuturi</t>
  </si>
  <si>
    <t>510285</t>
  </si>
  <si>
    <t>Plati ef.in anii precedenti si recuperate in anul curent</t>
  </si>
  <si>
    <t>610285</t>
  </si>
  <si>
    <t>Sorin BRAŞOVEANU</t>
  </si>
  <si>
    <t>650285</t>
  </si>
  <si>
    <t>TRIM.</t>
  </si>
  <si>
    <t>330227</t>
  </si>
  <si>
    <t>510255</t>
  </si>
  <si>
    <t>Alte transferuri</t>
  </si>
  <si>
    <t>540285</t>
  </si>
  <si>
    <t>670285</t>
  </si>
  <si>
    <t>680285</t>
  </si>
  <si>
    <t>Contribuţia lunară a părinţilor pentru întreţinerea copiilor în unităţile de protecţie socială</t>
  </si>
  <si>
    <t>la H.C.J.nr.               din         .12.2017</t>
  </si>
  <si>
    <t>I+II+III+IV</t>
  </si>
  <si>
    <t>06.12.2017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</si>
</sst>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0" fillId="0" borderId="15" xfId="0" applyNumberFormat="1" applyBorder="1" applyAlignment="1">
      <alignment/>
    </xf>
    <xf numFmtId="49" fontId="0" fillId="0" borderId="15" xfId="0" applyNumberFormat="1" applyBorder="1" applyAlignment="1">
      <alignment wrapText="1"/>
    </xf>
    <xf numFmtId="49" fontId="1" fillId="0" borderId="15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wrapText="1"/>
    </xf>
    <xf numFmtId="0" fontId="0" fillId="0" borderId="0" xfId="0" applyBorder="1" applyAlignment="1">
      <alignment/>
    </xf>
    <xf numFmtId="4" fontId="3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4" fontId="0" fillId="0" borderId="15" xfId="0" applyNumberFormat="1" applyBorder="1" applyAlignment="1">
      <alignment/>
    </xf>
    <xf numFmtId="4" fontId="3" fillId="0" borderId="15" xfId="0" applyNumberFormat="1" applyFont="1" applyBorder="1" applyAlignment="1" quotePrefix="1">
      <alignment/>
    </xf>
    <xf numFmtId="4" fontId="1" fillId="0" borderId="15" xfId="0" applyNumberFormat="1" applyFont="1" applyBorder="1" applyAlignment="1">
      <alignment/>
    </xf>
    <xf numFmtId="4" fontId="1" fillId="0" borderId="15" xfId="0" applyNumberFormat="1" applyFont="1" applyBorder="1" applyAlignment="1" quotePrefix="1">
      <alignment/>
    </xf>
    <xf numFmtId="49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9" fontId="0" fillId="0" borderId="15" xfId="0" applyNumberFormat="1" applyFont="1" applyBorder="1" applyAlignment="1">
      <alignment wrapText="1"/>
    </xf>
    <xf numFmtId="4" fontId="0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 wrapText="1"/>
    </xf>
    <xf numFmtId="0" fontId="0" fillId="0" borderId="0" xfId="0" applyAlignment="1">
      <alignment wrapText="1"/>
    </xf>
    <xf numFmtId="49" fontId="0" fillId="0" borderId="15" xfId="0" applyNumberFormat="1" applyFont="1" applyFill="1" applyBorder="1" applyAlignment="1">
      <alignment wrapText="1"/>
    </xf>
    <xf numFmtId="49" fontId="3" fillId="0" borderId="15" xfId="0" applyNumberFormat="1" applyFont="1" applyBorder="1" applyAlignment="1">
      <alignment vertical="top" wrapText="1"/>
    </xf>
    <xf numFmtId="49" fontId="3" fillId="0" borderId="15" xfId="0" applyNumberFormat="1" applyFont="1" applyBorder="1" applyAlignment="1">
      <alignment vertical="top"/>
    </xf>
    <xf numFmtId="49" fontId="0" fillId="0" borderId="15" xfId="0" applyNumberFormat="1" applyBorder="1" applyAlignment="1">
      <alignment vertical="top"/>
    </xf>
    <xf numFmtId="49" fontId="0" fillId="0" borderId="15" xfId="0" applyNumberFormat="1" applyBorder="1" applyAlignment="1">
      <alignment vertical="top" wrapText="1"/>
    </xf>
    <xf numFmtId="49" fontId="0" fillId="0" borderId="15" xfId="0" applyNumberFormat="1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vertical="top"/>
    </xf>
    <xf numFmtId="4" fontId="0" fillId="0" borderId="15" xfId="0" applyNumberFormat="1" applyFont="1" applyBorder="1" applyAlignment="1">
      <alignment wrapText="1"/>
    </xf>
    <xf numFmtId="49" fontId="3" fillId="0" borderId="15" xfId="0" applyNumberFormat="1" applyFont="1" applyFill="1" applyBorder="1" applyAlignment="1">
      <alignment wrapText="1"/>
    </xf>
    <xf numFmtId="4" fontId="1" fillId="0" borderId="15" xfId="0" applyNumberFormat="1" applyFont="1" applyBorder="1" applyAlignment="1">
      <alignment wrapText="1"/>
    </xf>
    <xf numFmtId="49" fontId="0" fillId="0" borderId="15" xfId="0" applyNumberFormat="1" applyBorder="1" applyAlignment="1">
      <alignment horizontal="left" vertical="top" wrapText="1"/>
    </xf>
    <xf numFmtId="49" fontId="0" fillId="0" borderId="15" xfId="0" applyNumberFormat="1" applyFont="1" applyBorder="1" applyAlignment="1">
      <alignment/>
    </xf>
    <xf numFmtId="4" fontId="0" fillId="0" borderId="15" xfId="0" applyNumberFormat="1" applyBorder="1" applyAlignment="1">
      <alignment vertical="top"/>
    </xf>
    <xf numFmtId="0" fontId="0" fillId="0" borderId="0" xfId="0" applyBorder="1" applyAlignment="1">
      <alignment vertical="top"/>
    </xf>
    <xf numFmtId="4" fontId="0" fillId="0" borderId="15" xfId="0" applyNumberFormat="1" applyBorder="1" applyAlignment="1">
      <alignment horizontal="right" wrapText="1"/>
    </xf>
    <xf numFmtId="4" fontId="0" fillId="0" borderId="15" xfId="0" applyNumberFormat="1" applyFont="1" applyBorder="1" applyAlignment="1">
      <alignment horizontal="right" wrapText="1"/>
    </xf>
    <xf numFmtId="49" fontId="0" fillId="0" borderId="16" xfId="48" applyNumberFormat="1" applyFont="1" applyFill="1" applyBorder="1" applyAlignment="1">
      <alignment vertical="center" wrapText="1"/>
      <protection/>
    </xf>
    <xf numFmtId="4" fontId="0" fillId="0" borderId="15" xfId="48" applyNumberFormat="1" applyFont="1" applyFill="1" applyBorder="1" applyAlignment="1">
      <alignment horizontal="right" wrapText="1"/>
      <protection/>
    </xf>
    <xf numFmtId="0" fontId="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Formulare bugete locale  actualizate 2015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0"/>
  <sheetViews>
    <sheetView tabSelected="1" zoomScalePageLayoutView="0" workbookViewId="0" topLeftCell="A37">
      <selection activeCell="F76" sqref="F76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3" max="3" width="43.57421875" style="0" customWidth="1"/>
    <col min="4" max="5" width="10.7109375" style="0" bestFit="1" customWidth="1"/>
    <col min="6" max="6" width="11.8515625" style="0" bestFit="1" customWidth="1"/>
    <col min="7" max="7" width="7.140625" style="0" bestFit="1" customWidth="1"/>
  </cols>
  <sheetData>
    <row r="2" spans="1:7" ht="12.75">
      <c r="A2" s="4" t="s">
        <v>0</v>
      </c>
      <c r="D2" s="47" t="s">
        <v>119</v>
      </c>
      <c r="E2" s="47"/>
      <c r="F2" s="47"/>
      <c r="G2" s="47"/>
    </row>
    <row r="3" spans="4:7" ht="12.75">
      <c r="D3" s="47" t="s">
        <v>166</v>
      </c>
      <c r="E3" s="47"/>
      <c r="F3" s="47"/>
      <c r="G3" s="47"/>
    </row>
    <row r="7" spans="1:7" ht="12.75">
      <c r="A7" s="47" t="s">
        <v>120</v>
      </c>
      <c r="B7" s="47"/>
      <c r="C7" s="47"/>
      <c r="D7" s="47"/>
      <c r="E7" s="47"/>
      <c r="F7" s="47"/>
      <c r="G7" s="47"/>
    </row>
    <row r="8" spans="1:7" ht="12.75">
      <c r="A8" s="47" t="s">
        <v>115</v>
      </c>
      <c r="B8" s="47"/>
      <c r="C8" s="47"/>
      <c r="D8" s="47"/>
      <c r="E8" s="47"/>
      <c r="F8" s="47"/>
      <c r="G8" s="47"/>
    </row>
    <row r="9" spans="1:7" ht="12.75">
      <c r="A9" s="47" t="s">
        <v>168</v>
      </c>
      <c r="B9" s="47"/>
      <c r="C9" s="47"/>
      <c r="D9" s="47"/>
      <c r="E9" s="47"/>
      <c r="F9" s="47"/>
      <c r="G9" s="47"/>
    </row>
    <row r="10" spans="1:7" ht="12.75">
      <c r="A10" s="5"/>
      <c r="B10" s="5"/>
      <c r="C10" s="5"/>
      <c r="D10" s="5"/>
      <c r="E10" s="5"/>
      <c r="F10" s="5"/>
      <c r="G10" s="5"/>
    </row>
    <row r="11" ht="12.75">
      <c r="A11" s="4"/>
    </row>
    <row r="12" spans="1:7" ht="12.75">
      <c r="A12" s="4" t="s">
        <v>143</v>
      </c>
      <c r="G12" s="5" t="s">
        <v>14</v>
      </c>
    </row>
    <row r="13" spans="1:7" ht="12.75">
      <c r="A13" s="6" t="s">
        <v>1</v>
      </c>
      <c r="B13" s="1" t="s">
        <v>3</v>
      </c>
      <c r="C13" s="6" t="s">
        <v>5</v>
      </c>
      <c r="D13" s="1" t="s">
        <v>6</v>
      </c>
      <c r="E13" s="6" t="s">
        <v>7</v>
      </c>
      <c r="F13" s="1" t="s">
        <v>11</v>
      </c>
      <c r="G13" s="6"/>
    </row>
    <row r="14" spans="1:7" ht="12.75">
      <c r="A14" s="7" t="s">
        <v>2</v>
      </c>
      <c r="B14" s="2" t="s">
        <v>4</v>
      </c>
      <c r="C14" s="7"/>
      <c r="D14" s="2">
        <v>2017</v>
      </c>
      <c r="E14" s="7" t="s">
        <v>158</v>
      </c>
      <c r="F14" s="2" t="s">
        <v>12</v>
      </c>
      <c r="G14" s="7" t="s">
        <v>8</v>
      </c>
    </row>
    <row r="15" spans="1:7" ht="12.75">
      <c r="A15" s="8"/>
      <c r="B15" s="3"/>
      <c r="C15" s="8"/>
      <c r="D15" s="3"/>
      <c r="E15" s="8" t="s">
        <v>167</v>
      </c>
      <c r="F15" s="3" t="s">
        <v>168</v>
      </c>
      <c r="G15" s="8"/>
    </row>
    <row r="16" spans="1:7" s="27" customFormat="1" ht="25.5">
      <c r="A16" s="34">
        <v>1</v>
      </c>
      <c r="B16" s="29" t="s">
        <v>9</v>
      </c>
      <c r="C16" s="13" t="s">
        <v>10</v>
      </c>
      <c r="D16" s="26">
        <f>SUM(D17:D18)</f>
        <v>80900</v>
      </c>
      <c r="E16" s="26">
        <f>SUM(E17:E18)</f>
        <v>80900</v>
      </c>
      <c r="F16" s="26">
        <f>SUM(F17:F18)</f>
        <v>76028.22</v>
      </c>
      <c r="G16" s="26">
        <f>F16/E16%</f>
        <v>93.97802224969098</v>
      </c>
    </row>
    <row r="17" spans="1:7" ht="12.75">
      <c r="A17" s="35">
        <v>2</v>
      </c>
      <c r="B17" s="31" t="s">
        <v>13</v>
      </c>
      <c r="C17" s="9" t="s">
        <v>15</v>
      </c>
      <c r="D17" s="17">
        <v>56600</v>
      </c>
      <c r="E17" s="17">
        <v>56600</v>
      </c>
      <c r="F17" s="17">
        <v>52651.12</v>
      </c>
      <c r="G17" s="36">
        <f aca="true" t="shared" si="0" ref="G17:G80">F17/E17%</f>
        <v>93.02318021201414</v>
      </c>
    </row>
    <row r="18" spans="1:7" ht="25.5">
      <c r="A18" s="35">
        <v>3</v>
      </c>
      <c r="B18" s="32" t="s">
        <v>16</v>
      </c>
      <c r="C18" s="10" t="s">
        <v>17</v>
      </c>
      <c r="D18" s="17">
        <v>24300</v>
      </c>
      <c r="E18" s="17">
        <v>24300</v>
      </c>
      <c r="F18" s="17">
        <v>23377.1</v>
      </c>
      <c r="G18" s="36">
        <f t="shared" si="0"/>
        <v>96.20205761316872</v>
      </c>
    </row>
    <row r="19" spans="1:7" ht="26.25" customHeight="1">
      <c r="A19" s="34">
        <v>4</v>
      </c>
      <c r="B19" s="29" t="s">
        <v>18</v>
      </c>
      <c r="C19" s="13" t="s">
        <v>19</v>
      </c>
      <c r="D19" s="15">
        <f>SUM(D20)</f>
        <v>155</v>
      </c>
      <c r="E19" s="15">
        <f>SUM(E20)</f>
        <v>155</v>
      </c>
      <c r="F19" s="15">
        <f>SUM(F20)</f>
        <v>163.67</v>
      </c>
      <c r="G19" s="26">
        <f t="shared" si="0"/>
        <v>105.59354838709676</v>
      </c>
    </row>
    <row r="20" spans="1:7" ht="12.75">
      <c r="A20" s="34">
        <v>5</v>
      </c>
      <c r="B20" s="32" t="s">
        <v>20</v>
      </c>
      <c r="C20" s="10" t="s">
        <v>21</v>
      </c>
      <c r="D20" s="17">
        <v>155</v>
      </c>
      <c r="E20" s="17">
        <v>155</v>
      </c>
      <c r="F20" s="17">
        <v>163.67</v>
      </c>
      <c r="G20" s="36">
        <f t="shared" si="0"/>
        <v>105.59354838709676</v>
      </c>
    </row>
    <row r="21" spans="1:7" ht="12.75">
      <c r="A21" s="35">
        <v>6</v>
      </c>
      <c r="B21" s="29" t="s">
        <v>22</v>
      </c>
      <c r="C21" s="13" t="s">
        <v>23</v>
      </c>
      <c r="D21" s="15">
        <f>SUM(D22:D24)</f>
        <v>137983</v>
      </c>
      <c r="E21" s="15">
        <f>SUM(E22:E24)</f>
        <v>137983</v>
      </c>
      <c r="F21" s="15">
        <f>SUM(F22:F24)</f>
        <v>127929.33</v>
      </c>
      <c r="G21" s="26">
        <f t="shared" si="0"/>
        <v>92.71383431292261</v>
      </c>
    </row>
    <row r="22" spans="1:7" ht="25.5" customHeight="1">
      <c r="A22" s="34">
        <v>7</v>
      </c>
      <c r="B22" s="32" t="s">
        <v>24</v>
      </c>
      <c r="C22" s="10" t="s">
        <v>25</v>
      </c>
      <c r="D22" s="17">
        <v>100796</v>
      </c>
      <c r="E22" s="17">
        <v>100796</v>
      </c>
      <c r="F22" s="17">
        <v>96604.33</v>
      </c>
      <c r="G22" s="36">
        <f t="shared" si="0"/>
        <v>95.84143219969046</v>
      </c>
    </row>
    <row r="23" spans="1:7" ht="12.75">
      <c r="A23" s="35">
        <v>8</v>
      </c>
      <c r="B23" s="32" t="s">
        <v>137</v>
      </c>
      <c r="C23" s="10" t="s">
        <v>138</v>
      </c>
      <c r="D23" s="17">
        <v>5870</v>
      </c>
      <c r="E23" s="17">
        <v>5870</v>
      </c>
      <c r="F23" s="17">
        <v>5870</v>
      </c>
      <c r="G23" s="36">
        <f t="shared" si="0"/>
        <v>100</v>
      </c>
    </row>
    <row r="24" spans="1:7" ht="25.5">
      <c r="A24" s="35">
        <v>9</v>
      </c>
      <c r="B24" s="32" t="s">
        <v>26</v>
      </c>
      <c r="C24" s="10" t="s">
        <v>27</v>
      </c>
      <c r="D24" s="17">
        <v>31317</v>
      </c>
      <c r="E24" s="17">
        <v>31317</v>
      </c>
      <c r="F24" s="17">
        <v>25455</v>
      </c>
      <c r="G24" s="36">
        <f t="shared" si="0"/>
        <v>81.28173196666347</v>
      </c>
    </row>
    <row r="25" spans="1:7" ht="51">
      <c r="A25" s="34">
        <v>10</v>
      </c>
      <c r="B25" s="29" t="s">
        <v>28</v>
      </c>
      <c r="C25" s="13" t="s">
        <v>29</v>
      </c>
      <c r="D25" s="18">
        <f>D26</f>
        <v>1400</v>
      </c>
      <c r="E25" s="18">
        <f>E26</f>
        <v>1400</v>
      </c>
      <c r="F25" s="18">
        <f>F26</f>
        <v>1208.17</v>
      </c>
      <c r="G25" s="26">
        <f t="shared" si="0"/>
        <v>86.29785714285715</v>
      </c>
    </row>
    <row r="26" spans="1:7" ht="12.75">
      <c r="A26" s="34">
        <v>11</v>
      </c>
      <c r="B26" s="32" t="s">
        <v>30</v>
      </c>
      <c r="C26" s="10" t="s">
        <v>31</v>
      </c>
      <c r="D26" s="17">
        <f>SUM(D27:D28)</f>
        <v>1400</v>
      </c>
      <c r="E26" s="17">
        <f>SUM(E27:E28)</f>
        <v>1400</v>
      </c>
      <c r="F26" s="17">
        <f>SUM(F27:F28)</f>
        <v>1208.17</v>
      </c>
      <c r="G26" s="36">
        <f t="shared" si="0"/>
        <v>86.29785714285715</v>
      </c>
    </row>
    <row r="27" spans="1:7" ht="25.5">
      <c r="A27" s="35">
        <v>12</v>
      </c>
      <c r="B27" s="29" t="s">
        <v>32</v>
      </c>
      <c r="C27" s="13" t="s">
        <v>33</v>
      </c>
      <c r="D27" s="15">
        <v>70</v>
      </c>
      <c r="E27" s="15">
        <v>70</v>
      </c>
      <c r="F27" s="15">
        <v>39.14</v>
      </c>
      <c r="G27" s="26">
        <f t="shared" si="0"/>
        <v>55.91428571428572</v>
      </c>
    </row>
    <row r="28" spans="1:7" ht="25.5">
      <c r="A28" s="34">
        <v>13</v>
      </c>
      <c r="B28" s="29" t="s">
        <v>34</v>
      </c>
      <c r="C28" s="13" t="s">
        <v>35</v>
      </c>
      <c r="D28" s="15">
        <v>1330</v>
      </c>
      <c r="E28" s="15">
        <v>1330</v>
      </c>
      <c r="F28" s="15">
        <v>1169.03</v>
      </c>
      <c r="G28" s="26">
        <f t="shared" si="0"/>
        <v>87.896992481203</v>
      </c>
    </row>
    <row r="29" spans="1:7" ht="12.75">
      <c r="A29" s="35">
        <v>14</v>
      </c>
      <c r="B29" s="29" t="s">
        <v>36</v>
      </c>
      <c r="C29" s="13" t="s">
        <v>37</v>
      </c>
      <c r="D29" s="15">
        <f>D30+D31+D33</f>
        <v>1130</v>
      </c>
      <c r="E29" s="15">
        <f>E30+E31+E33</f>
        <v>1130</v>
      </c>
      <c r="F29" s="15">
        <f>F30+F31+F33</f>
        <v>1261.42</v>
      </c>
      <c r="G29" s="26">
        <f t="shared" si="0"/>
        <v>111.63008849557522</v>
      </c>
    </row>
    <row r="30" spans="1:7" ht="25.5">
      <c r="A30" s="35">
        <v>15</v>
      </c>
      <c r="B30" s="33" t="s">
        <v>144</v>
      </c>
      <c r="C30" s="24" t="s">
        <v>145</v>
      </c>
      <c r="D30" s="25">
        <v>900</v>
      </c>
      <c r="E30" s="25">
        <v>900</v>
      </c>
      <c r="F30" s="25">
        <v>1059.79</v>
      </c>
      <c r="G30" s="36">
        <f t="shared" si="0"/>
        <v>117.75444444444445</v>
      </c>
    </row>
    <row r="31" spans="1:7" ht="12.75">
      <c r="A31" s="34">
        <v>16</v>
      </c>
      <c r="B31" s="33" t="s">
        <v>38</v>
      </c>
      <c r="C31" s="10" t="s">
        <v>39</v>
      </c>
      <c r="D31" s="25">
        <f>D32</f>
        <v>230</v>
      </c>
      <c r="E31" s="25">
        <f>E32</f>
        <v>230</v>
      </c>
      <c r="F31" s="25">
        <f>F32</f>
        <v>201.63</v>
      </c>
      <c r="G31" s="36">
        <f t="shared" si="0"/>
        <v>87.66521739130435</v>
      </c>
    </row>
    <row r="32" spans="1:7" ht="25.5">
      <c r="A32" s="34">
        <v>17</v>
      </c>
      <c r="B32" s="29" t="s">
        <v>126</v>
      </c>
      <c r="C32" s="37" t="s">
        <v>127</v>
      </c>
      <c r="D32" s="15">
        <v>230</v>
      </c>
      <c r="E32" s="15">
        <v>230</v>
      </c>
      <c r="F32" s="15">
        <v>201.63</v>
      </c>
      <c r="G32" s="26">
        <f t="shared" si="0"/>
        <v>87.66521739130435</v>
      </c>
    </row>
    <row r="33" spans="1:7" ht="12.75">
      <c r="A33" s="35">
        <v>18</v>
      </c>
      <c r="B33" s="33" t="s">
        <v>135</v>
      </c>
      <c r="C33" s="28" t="s">
        <v>136</v>
      </c>
      <c r="D33" s="17">
        <v>0</v>
      </c>
      <c r="E33" s="17">
        <v>0</v>
      </c>
      <c r="F33" s="17">
        <v>0</v>
      </c>
      <c r="G33" s="26">
        <v>0</v>
      </c>
    </row>
    <row r="34" spans="1:7" ht="25.5">
      <c r="A34" s="34">
        <v>19</v>
      </c>
      <c r="B34" s="29" t="s">
        <v>40</v>
      </c>
      <c r="C34" s="13" t="s">
        <v>41</v>
      </c>
      <c r="D34" s="15">
        <f>SUM(D35)</f>
        <v>10</v>
      </c>
      <c r="E34" s="15">
        <f>SUM(E35)</f>
        <v>10</v>
      </c>
      <c r="F34" s="15">
        <f>SUM(F35)</f>
        <v>0.6</v>
      </c>
      <c r="G34" s="26">
        <f t="shared" si="0"/>
        <v>5.999999999999999</v>
      </c>
    </row>
    <row r="35" spans="1:7" s="27" customFormat="1" ht="25.5">
      <c r="A35" s="35">
        <v>20</v>
      </c>
      <c r="B35" s="32" t="s">
        <v>159</v>
      </c>
      <c r="C35" s="45" t="s">
        <v>165</v>
      </c>
      <c r="D35" s="46">
        <v>10</v>
      </c>
      <c r="E35" s="44">
        <v>10</v>
      </c>
      <c r="F35" s="43">
        <v>0.6</v>
      </c>
      <c r="G35" s="36">
        <f t="shared" si="0"/>
        <v>5.999999999999999</v>
      </c>
    </row>
    <row r="36" spans="1:7" ht="12.75">
      <c r="A36" s="35">
        <v>21</v>
      </c>
      <c r="B36" s="29" t="s">
        <v>42</v>
      </c>
      <c r="C36" s="13" t="s">
        <v>43</v>
      </c>
      <c r="D36" s="15">
        <f>D37+D39</f>
        <v>405</v>
      </c>
      <c r="E36" s="15">
        <f>E37+E39</f>
        <v>405</v>
      </c>
      <c r="F36" s="15">
        <f>F37+F39</f>
        <v>301.51</v>
      </c>
      <c r="G36" s="26">
        <f t="shared" si="0"/>
        <v>74.44691358024691</v>
      </c>
    </row>
    <row r="37" spans="1:7" ht="12.75">
      <c r="A37" s="34">
        <v>22</v>
      </c>
      <c r="B37" s="33" t="s">
        <v>139</v>
      </c>
      <c r="C37" s="24" t="s">
        <v>140</v>
      </c>
      <c r="D37" s="25">
        <f>D38</f>
        <v>0</v>
      </c>
      <c r="E37" s="25">
        <f>E38</f>
        <v>0</v>
      </c>
      <c r="F37" s="25">
        <f>F38</f>
        <v>0</v>
      </c>
      <c r="G37" s="36">
        <v>0</v>
      </c>
    </row>
    <row r="38" spans="1:7" ht="12.75">
      <c r="A38" s="34">
        <v>23</v>
      </c>
      <c r="B38" s="29" t="s">
        <v>141</v>
      </c>
      <c r="C38" s="13" t="s">
        <v>140</v>
      </c>
      <c r="D38" s="15">
        <v>0</v>
      </c>
      <c r="E38" s="15">
        <v>0</v>
      </c>
      <c r="F38" s="15">
        <v>0</v>
      </c>
      <c r="G38" s="26">
        <v>0</v>
      </c>
    </row>
    <row r="39" spans="1:7" ht="12.75">
      <c r="A39" s="35">
        <v>24</v>
      </c>
      <c r="B39" s="32" t="s">
        <v>44</v>
      </c>
      <c r="C39" s="10" t="s">
        <v>45</v>
      </c>
      <c r="D39" s="17">
        <v>405</v>
      </c>
      <c r="E39" s="17">
        <v>405</v>
      </c>
      <c r="F39" s="17">
        <v>301.51</v>
      </c>
      <c r="G39" s="26">
        <f t="shared" si="0"/>
        <v>74.44691358024691</v>
      </c>
    </row>
    <row r="40" spans="1:7" ht="25.5">
      <c r="A40" s="34">
        <v>25</v>
      </c>
      <c r="B40" s="29" t="s">
        <v>46</v>
      </c>
      <c r="C40" s="13" t="s">
        <v>47</v>
      </c>
      <c r="D40" s="15">
        <f>D41+D42</f>
        <v>-3212</v>
      </c>
      <c r="E40" s="15">
        <f>E41+E42</f>
        <v>-3212</v>
      </c>
      <c r="F40" s="15">
        <f>F41+F42</f>
        <v>54.93000000000001</v>
      </c>
      <c r="G40" s="26">
        <f t="shared" si="0"/>
        <v>-1.7101494396014947</v>
      </c>
    </row>
    <row r="41" spans="1:7" ht="25.5">
      <c r="A41" s="35">
        <v>26</v>
      </c>
      <c r="B41" s="32" t="s">
        <v>48</v>
      </c>
      <c r="C41" s="10" t="s">
        <v>49</v>
      </c>
      <c r="D41" s="17">
        <v>-3352</v>
      </c>
      <c r="E41" s="17">
        <v>-3352</v>
      </c>
      <c r="F41" s="17">
        <v>-42.61</v>
      </c>
      <c r="G41" s="36">
        <f t="shared" si="0"/>
        <v>1.2711813842482098</v>
      </c>
    </row>
    <row r="42" spans="1:7" ht="12.75">
      <c r="A42" s="35">
        <v>27</v>
      </c>
      <c r="B42" s="33" t="s">
        <v>133</v>
      </c>
      <c r="C42" s="24" t="s">
        <v>134</v>
      </c>
      <c r="D42" s="17">
        <v>140</v>
      </c>
      <c r="E42" s="17">
        <v>140</v>
      </c>
      <c r="F42" s="17">
        <v>97.54</v>
      </c>
      <c r="G42" s="26">
        <f t="shared" si="0"/>
        <v>69.67142857142858</v>
      </c>
    </row>
    <row r="43" spans="1:7" ht="25.5">
      <c r="A43" s="34">
        <v>28</v>
      </c>
      <c r="B43" s="29" t="s">
        <v>146</v>
      </c>
      <c r="C43" s="13" t="s">
        <v>147</v>
      </c>
      <c r="D43" s="15">
        <f aca="true" t="shared" si="1" ref="D43:F46">D44</f>
        <v>3300</v>
      </c>
      <c r="E43" s="15">
        <f t="shared" si="1"/>
        <v>3300</v>
      </c>
      <c r="F43" s="15">
        <f t="shared" si="1"/>
        <v>0</v>
      </c>
      <c r="G43" s="26">
        <v>0</v>
      </c>
    </row>
    <row r="44" spans="1:7" ht="51">
      <c r="A44" s="34">
        <v>29</v>
      </c>
      <c r="B44" s="33" t="s">
        <v>148</v>
      </c>
      <c r="C44" s="24" t="s">
        <v>149</v>
      </c>
      <c r="D44" s="17">
        <v>3300</v>
      </c>
      <c r="E44" s="17">
        <v>3300</v>
      </c>
      <c r="F44" s="17">
        <v>0</v>
      </c>
      <c r="G44" s="36">
        <v>0</v>
      </c>
    </row>
    <row r="45" spans="1:7" ht="12.75">
      <c r="A45" s="35">
        <v>30</v>
      </c>
      <c r="B45" s="29" t="s">
        <v>128</v>
      </c>
      <c r="C45" s="13" t="s">
        <v>131</v>
      </c>
      <c r="D45" s="15">
        <f t="shared" si="1"/>
        <v>0</v>
      </c>
      <c r="E45" s="15">
        <f t="shared" si="1"/>
        <v>0</v>
      </c>
      <c r="F45" s="15">
        <f t="shared" si="1"/>
        <v>0</v>
      </c>
      <c r="G45" s="26">
        <v>0</v>
      </c>
    </row>
    <row r="46" spans="1:7" ht="25.5">
      <c r="A46" s="34">
        <v>31</v>
      </c>
      <c r="B46" s="32" t="s">
        <v>129</v>
      </c>
      <c r="C46" s="24" t="s">
        <v>132</v>
      </c>
      <c r="D46" s="17">
        <f t="shared" si="1"/>
        <v>0</v>
      </c>
      <c r="E46" s="17">
        <f t="shared" si="1"/>
        <v>0</v>
      </c>
      <c r="F46" s="17">
        <f t="shared" si="1"/>
        <v>0</v>
      </c>
      <c r="G46" s="36">
        <v>0</v>
      </c>
    </row>
    <row r="47" spans="1:7" ht="25.5">
      <c r="A47" s="35">
        <v>32</v>
      </c>
      <c r="B47" s="29" t="s">
        <v>130</v>
      </c>
      <c r="C47" s="13" t="s">
        <v>132</v>
      </c>
      <c r="D47" s="15">
        <v>0</v>
      </c>
      <c r="E47" s="15">
        <v>0</v>
      </c>
      <c r="F47" s="15">
        <v>0</v>
      </c>
      <c r="G47" s="26">
        <v>0</v>
      </c>
    </row>
    <row r="48" spans="1:7" ht="12.75">
      <c r="A48" s="35">
        <v>33</v>
      </c>
      <c r="B48" s="29" t="s">
        <v>50</v>
      </c>
      <c r="C48" s="13" t="s">
        <v>51</v>
      </c>
      <c r="D48" s="15">
        <f>SUM(D49:D49)</f>
        <v>68489</v>
      </c>
      <c r="E48" s="15">
        <f>SUM(E49:E49)</f>
        <v>68489</v>
      </c>
      <c r="F48" s="15">
        <f>SUM(F49:F49)</f>
        <v>66587.1</v>
      </c>
      <c r="G48" s="26">
        <f t="shared" si="0"/>
        <v>97.22305771729768</v>
      </c>
    </row>
    <row r="49" spans="1:7" ht="25.5">
      <c r="A49" s="34">
        <v>34</v>
      </c>
      <c r="B49" s="32">
        <v>420221</v>
      </c>
      <c r="C49" s="39" t="s">
        <v>52</v>
      </c>
      <c r="D49" s="17">
        <v>68489</v>
      </c>
      <c r="E49" s="17">
        <v>68489</v>
      </c>
      <c r="F49" s="17">
        <v>66587.1</v>
      </c>
      <c r="G49" s="36">
        <f t="shared" si="0"/>
        <v>97.22305771729768</v>
      </c>
    </row>
    <row r="50" spans="1:7" ht="12.75">
      <c r="A50" s="34">
        <v>35</v>
      </c>
      <c r="B50" s="29" t="s">
        <v>53</v>
      </c>
      <c r="C50" s="13" t="s">
        <v>54</v>
      </c>
      <c r="D50" s="15">
        <f>SUM(D51)</f>
        <v>5250</v>
      </c>
      <c r="E50" s="15">
        <f>SUM(E51)</f>
        <v>5250</v>
      </c>
      <c r="F50" s="15">
        <f>SUM(F51)</f>
        <v>5901.8</v>
      </c>
      <c r="G50" s="26">
        <f t="shared" si="0"/>
        <v>112.4152380952381</v>
      </c>
    </row>
    <row r="51" spans="1:7" ht="38.25">
      <c r="A51" s="35">
        <v>36</v>
      </c>
      <c r="B51" s="32" t="s">
        <v>55</v>
      </c>
      <c r="C51" s="10" t="s">
        <v>56</v>
      </c>
      <c r="D51" s="17">
        <v>5250</v>
      </c>
      <c r="E51" s="17">
        <v>5250</v>
      </c>
      <c r="F51" s="17">
        <v>5901.8</v>
      </c>
      <c r="G51" s="36">
        <f t="shared" si="0"/>
        <v>112.4152380952381</v>
      </c>
    </row>
    <row r="52" spans="1:7" ht="12.75">
      <c r="A52" s="34">
        <v>37</v>
      </c>
      <c r="B52" s="10"/>
      <c r="C52" s="11" t="s">
        <v>57</v>
      </c>
      <c r="D52" s="19">
        <f>D16+D19+D21+D25+D29+D34+D36+D40+D43+D45+D48+D50</f>
        <v>295810</v>
      </c>
      <c r="E52" s="19">
        <f>E16+E19+E21+E25+E29+E34+E36+E40+E43+E45+E48+E50</f>
        <v>295810</v>
      </c>
      <c r="F52" s="19">
        <f>F16+F19+F21+F25+F29+F34+F36+F40+F43+F45+F48+F50</f>
        <v>279436.75000000006</v>
      </c>
      <c r="G52" s="38">
        <f t="shared" si="0"/>
        <v>94.46494371387041</v>
      </c>
    </row>
    <row r="53" spans="1:7" ht="12.75">
      <c r="A53" s="35">
        <v>38</v>
      </c>
      <c r="B53" s="10"/>
      <c r="C53" s="11" t="s">
        <v>58</v>
      </c>
      <c r="D53" s="20">
        <f>D54+D60+D66+D69+D71+D74+D80+D86+D92+D95+D98+D100+D103</f>
        <v>295810</v>
      </c>
      <c r="E53" s="20">
        <f>E54+E60+E66+E69+E71+E74+E80+E86+E92+E95+E98+E100+E103</f>
        <v>295810</v>
      </c>
      <c r="F53" s="20">
        <f>F54+F60+F66+F69+F71+F74+F80+F86+F92+F95+F98+F100+F103</f>
        <v>254228.28999999998</v>
      </c>
      <c r="G53" s="38">
        <f t="shared" si="0"/>
        <v>85.94310199114295</v>
      </c>
    </row>
    <row r="54" spans="1:7" ht="12.75">
      <c r="A54" s="35">
        <v>39</v>
      </c>
      <c r="B54" s="13" t="s">
        <v>59</v>
      </c>
      <c r="C54" s="13" t="s">
        <v>60</v>
      </c>
      <c r="D54" s="15">
        <f>SUM(D55:D59)</f>
        <v>19839.690000000002</v>
      </c>
      <c r="E54" s="15">
        <f>SUM(E55:E59)</f>
        <v>19839.690000000002</v>
      </c>
      <c r="F54" s="15">
        <f>SUM(F55:F59)</f>
        <v>14633.740000000002</v>
      </c>
      <c r="G54" s="26">
        <f t="shared" si="0"/>
        <v>73.75992266008188</v>
      </c>
    </row>
    <row r="55" spans="1:7" ht="12.75">
      <c r="A55" s="34">
        <v>40</v>
      </c>
      <c r="B55" s="10" t="s">
        <v>61</v>
      </c>
      <c r="C55" s="10" t="s">
        <v>62</v>
      </c>
      <c r="D55" s="17">
        <v>16562</v>
      </c>
      <c r="E55" s="17">
        <v>16562</v>
      </c>
      <c r="F55" s="17">
        <v>12696.26</v>
      </c>
      <c r="G55" s="36">
        <f t="shared" si="0"/>
        <v>76.6589783842531</v>
      </c>
    </row>
    <row r="56" spans="1:7" ht="12.75">
      <c r="A56" s="34">
        <v>41</v>
      </c>
      <c r="B56" s="10" t="s">
        <v>63</v>
      </c>
      <c r="C56" s="10" t="s">
        <v>64</v>
      </c>
      <c r="D56" s="17">
        <v>3224.51</v>
      </c>
      <c r="E56" s="17">
        <v>3224.51</v>
      </c>
      <c r="F56" s="17">
        <v>1928.21</v>
      </c>
      <c r="G56" s="36">
        <f t="shared" si="0"/>
        <v>59.798543034445544</v>
      </c>
    </row>
    <row r="57" spans="1:7" ht="12.75">
      <c r="A57" s="35">
        <v>42</v>
      </c>
      <c r="B57" s="24" t="s">
        <v>160</v>
      </c>
      <c r="C57" s="24" t="s">
        <v>161</v>
      </c>
      <c r="D57" s="17">
        <v>30.69</v>
      </c>
      <c r="E57" s="17">
        <v>30.69</v>
      </c>
      <c r="F57" s="17">
        <v>23.54</v>
      </c>
      <c r="G57" s="36">
        <f t="shared" si="0"/>
        <v>76.70250896057347</v>
      </c>
    </row>
    <row r="58" spans="1:7" ht="12.75">
      <c r="A58" s="34">
        <v>43</v>
      </c>
      <c r="B58" s="24" t="s">
        <v>142</v>
      </c>
      <c r="C58" s="24" t="s">
        <v>95</v>
      </c>
      <c r="D58" s="17">
        <v>100</v>
      </c>
      <c r="E58" s="17">
        <v>100</v>
      </c>
      <c r="F58" s="17">
        <v>56.1</v>
      </c>
      <c r="G58" s="36">
        <f t="shared" si="0"/>
        <v>56.1</v>
      </c>
    </row>
    <row r="59" spans="1:7" ht="25.5">
      <c r="A59" s="35">
        <v>44</v>
      </c>
      <c r="B59" s="24" t="s">
        <v>153</v>
      </c>
      <c r="C59" s="24" t="s">
        <v>154</v>
      </c>
      <c r="D59" s="17">
        <v>-77.51</v>
      </c>
      <c r="E59" s="17">
        <v>-77.51</v>
      </c>
      <c r="F59" s="17">
        <v>-70.37</v>
      </c>
      <c r="G59" s="36">
        <f t="shared" si="0"/>
        <v>90.78828538253128</v>
      </c>
    </row>
    <row r="60" spans="1:7" ht="12.75">
      <c r="A60" s="35">
        <v>45</v>
      </c>
      <c r="B60" s="12" t="s">
        <v>65</v>
      </c>
      <c r="C60" s="12" t="s">
        <v>66</v>
      </c>
      <c r="D60" s="15">
        <f>SUM(D61:D65)</f>
        <v>9700.359999999999</v>
      </c>
      <c r="E60" s="15">
        <f>SUM(E61:E65)</f>
        <v>9700.359999999999</v>
      </c>
      <c r="F60" s="15">
        <f>SUM(F61:F65)</f>
        <v>7825.199999999999</v>
      </c>
      <c r="G60" s="26">
        <f t="shared" si="0"/>
        <v>80.66917104107476</v>
      </c>
    </row>
    <row r="61" spans="1:7" ht="12.75">
      <c r="A61" s="34">
        <v>46</v>
      </c>
      <c r="B61" s="9" t="s">
        <v>67</v>
      </c>
      <c r="C61" s="10" t="s">
        <v>64</v>
      </c>
      <c r="D61" s="17">
        <v>3096.46</v>
      </c>
      <c r="E61" s="17">
        <v>3096.46</v>
      </c>
      <c r="F61" s="17">
        <v>2387.4</v>
      </c>
      <c r="G61" s="36">
        <f t="shared" si="0"/>
        <v>77.10094753363518</v>
      </c>
    </row>
    <row r="62" spans="1:7" ht="12.75">
      <c r="A62" s="34">
        <v>47</v>
      </c>
      <c r="B62" s="9" t="s">
        <v>68</v>
      </c>
      <c r="C62" s="9" t="s">
        <v>70</v>
      </c>
      <c r="D62" s="17">
        <v>500</v>
      </c>
      <c r="E62" s="17">
        <v>500</v>
      </c>
      <c r="F62" s="17">
        <v>0</v>
      </c>
      <c r="G62" s="36">
        <f t="shared" si="0"/>
        <v>0</v>
      </c>
    </row>
    <row r="63" spans="1:7" ht="12.75">
      <c r="A63" s="35">
        <v>48</v>
      </c>
      <c r="B63" s="9" t="s">
        <v>69</v>
      </c>
      <c r="C63" s="9" t="s">
        <v>71</v>
      </c>
      <c r="D63" s="17">
        <v>1995</v>
      </c>
      <c r="E63" s="17">
        <v>1995</v>
      </c>
      <c r="F63" s="17">
        <v>1808</v>
      </c>
      <c r="G63" s="36">
        <f t="shared" si="0"/>
        <v>90.6265664160401</v>
      </c>
    </row>
    <row r="64" spans="1:7" ht="12.75">
      <c r="A64" s="34">
        <v>49</v>
      </c>
      <c r="B64" s="9" t="s">
        <v>73</v>
      </c>
      <c r="C64" s="9" t="s">
        <v>72</v>
      </c>
      <c r="D64" s="17">
        <v>4150</v>
      </c>
      <c r="E64" s="17">
        <v>4150</v>
      </c>
      <c r="F64" s="17">
        <v>3670.9</v>
      </c>
      <c r="G64" s="36">
        <f t="shared" si="0"/>
        <v>88.45542168674699</v>
      </c>
    </row>
    <row r="65" spans="1:7" ht="25.5">
      <c r="A65" s="35">
        <v>50</v>
      </c>
      <c r="B65" s="24" t="s">
        <v>162</v>
      </c>
      <c r="C65" s="24" t="s">
        <v>154</v>
      </c>
      <c r="D65" s="17">
        <v>-41.1</v>
      </c>
      <c r="E65" s="17">
        <v>-41.1</v>
      </c>
      <c r="F65" s="17">
        <v>-41.1</v>
      </c>
      <c r="G65" s="36">
        <f t="shared" si="0"/>
        <v>100</v>
      </c>
    </row>
    <row r="66" spans="1:7" ht="25.5">
      <c r="A66" s="35">
        <v>51</v>
      </c>
      <c r="B66" s="30" t="s">
        <v>74</v>
      </c>
      <c r="C66" s="13" t="s">
        <v>75</v>
      </c>
      <c r="D66" s="15">
        <f>SUM(D67:D68)</f>
        <v>1686</v>
      </c>
      <c r="E66" s="15">
        <f>SUM(E67:E68)</f>
        <v>1686</v>
      </c>
      <c r="F66" s="15">
        <f>SUM(F67:F68)</f>
        <v>1387.78</v>
      </c>
      <c r="G66" s="26">
        <f t="shared" si="0"/>
        <v>82.31198102016607</v>
      </c>
    </row>
    <row r="67" spans="1:7" ht="12.75">
      <c r="A67" s="34">
        <v>52</v>
      </c>
      <c r="B67" s="9" t="s">
        <v>76</v>
      </c>
      <c r="C67" s="10" t="s">
        <v>64</v>
      </c>
      <c r="D67" s="17">
        <v>100</v>
      </c>
      <c r="E67" s="17">
        <v>100</v>
      </c>
      <c r="F67" s="17">
        <v>73.08</v>
      </c>
      <c r="G67" s="36">
        <f t="shared" si="0"/>
        <v>73.08</v>
      </c>
    </row>
    <row r="68" spans="1:7" ht="12.75">
      <c r="A68" s="34">
        <v>53</v>
      </c>
      <c r="B68" s="9" t="s">
        <v>77</v>
      </c>
      <c r="C68" s="9" t="s">
        <v>78</v>
      </c>
      <c r="D68" s="17">
        <v>1586</v>
      </c>
      <c r="E68" s="17">
        <v>1586</v>
      </c>
      <c r="F68" s="17">
        <v>1314.7</v>
      </c>
      <c r="G68" s="36">
        <f t="shared" si="0"/>
        <v>82.89407313997478</v>
      </c>
    </row>
    <row r="69" spans="1:7" ht="12.75">
      <c r="A69" s="35">
        <v>54</v>
      </c>
      <c r="B69" s="12" t="s">
        <v>79</v>
      </c>
      <c r="C69" s="12" t="s">
        <v>81</v>
      </c>
      <c r="D69" s="15">
        <f>SUM(D70:D70)</f>
        <v>231</v>
      </c>
      <c r="E69" s="15">
        <f>SUM(E70:E70)</f>
        <v>231</v>
      </c>
      <c r="F69" s="15">
        <f>SUM(F70:F70)</f>
        <v>175.88</v>
      </c>
      <c r="G69" s="26">
        <f t="shared" si="0"/>
        <v>76.13852813852813</v>
      </c>
    </row>
    <row r="70" spans="1:7" ht="12.75">
      <c r="A70" s="34">
        <v>55</v>
      </c>
      <c r="B70" s="9" t="s">
        <v>80</v>
      </c>
      <c r="C70" s="10" t="s">
        <v>64</v>
      </c>
      <c r="D70" s="17">
        <v>231</v>
      </c>
      <c r="E70" s="17">
        <v>231</v>
      </c>
      <c r="F70" s="17">
        <v>175.88</v>
      </c>
      <c r="G70" s="36">
        <f t="shared" si="0"/>
        <v>76.13852813852813</v>
      </c>
    </row>
    <row r="71" spans="1:7" ht="12.75">
      <c r="A71" s="35">
        <v>56</v>
      </c>
      <c r="B71" s="12" t="s">
        <v>82</v>
      </c>
      <c r="C71" s="12" t="s">
        <v>84</v>
      </c>
      <c r="D71" s="15">
        <f>SUM(D72:D73)</f>
        <v>525</v>
      </c>
      <c r="E71" s="15">
        <f>SUM(E72:E73)</f>
        <v>525</v>
      </c>
      <c r="F71" s="15">
        <f>SUM(F72:F73)</f>
        <v>248.28</v>
      </c>
      <c r="G71" s="26">
        <f t="shared" si="0"/>
        <v>47.29142857142857</v>
      </c>
    </row>
    <row r="72" spans="1:7" ht="12.75">
      <c r="A72" s="35">
        <v>57</v>
      </c>
      <c r="B72" s="9" t="s">
        <v>83</v>
      </c>
      <c r="C72" s="10" t="s">
        <v>64</v>
      </c>
      <c r="D72" s="17">
        <v>525</v>
      </c>
      <c r="E72" s="17">
        <v>525</v>
      </c>
      <c r="F72" s="17">
        <v>249.86</v>
      </c>
      <c r="G72" s="36">
        <f t="shared" si="0"/>
        <v>47.59238095238096</v>
      </c>
    </row>
    <row r="73" spans="1:7" ht="25.5">
      <c r="A73" s="34">
        <v>58</v>
      </c>
      <c r="B73" s="40" t="s">
        <v>155</v>
      </c>
      <c r="C73" s="24" t="s">
        <v>154</v>
      </c>
      <c r="D73" s="17">
        <v>0</v>
      </c>
      <c r="E73" s="17">
        <v>0</v>
      </c>
      <c r="F73" s="17">
        <v>-1.58</v>
      </c>
      <c r="G73" s="36">
        <v>0</v>
      </c>
    </row>
    <row r="74" spans="1:7" ht="12.75">
      <c r="A74" s="34">
        <v>59</v>
      </c>
      <c r="B74" s="12" t="s">
        <v>85</v>
      </c>
      <c r="C74" s="12" t="s">
        <v>90</v>
      </c>
      <c r="D74" s="15">
        <f>SUM(D75:D79)</f>
        <v>36249.31</v>
      </c>
      <c r="E74" s="15">
        <f>SUM(E75:E79)</f>
        <v>36249.31</v>
      </c>
      <c r="F74" s="15">
        <f>SUM(F75:F79)</f>
        <v>26246.02</v>
      </c>
      <c r="G74" s="26">
        <f t="shared" si="0"/>
        <v>72.40419196944715</v>
      </c>
    </row>
    <row r="75" spans="1:7" ht="12.75">
      <c r="A75" s="35">
        <v>60</v>
      </c>
      <c r="B75" s="9" t="s">
        <v>86</v>
      </c>
      <c r="C75" s="10" t="s">
        <v>62</v>
      </c>
      <c r="D75" s="17">
        <v>18187</v>
      </c>
      <c r="E75" s="17">
        <v>18187</v>
      </c>
      <c r="F75" s="17">
        <v>15300.43</v>
      </c>
      <c r="G75" s="36">
        <f t="shared" si="0"/>
        <v>84.12838840930335</v>
      </c>
    </row>
    <row r="76" spans="1:7" ht="12.75">
      <c r="A76" s="34">
        <v>61</v>
      </c>
      <c r="B76" s="9" t="s">
        <v>87</v>
      </c>
      <c r="C76" s="10" t="s">
        <v>64</v>
      </c>
      <c r="D76" s="17">
        <v>1975</v>
      </c>
      <c r="E76" s="17">
        <v>1975</v>
      </c>
      <c r="F76" s="17">
        <v>1469.23</v>
      </c>
      <c r="G76" s="36">
        <f t="shared" si="0"/>
        <v>74.39139240506329</v>
      </c>
    </row>
    <row r="77" spans="1:7" ht="12.75">
      <c r="A77" s="35">
        <v>62</v>
      </c>
      <c r="B77" s="9" t="s">
        <v>88</v>
      </c>
      <c r="C77" s="9" t="s">
        <v>89</v>
      </c>
      <c r="D77" s="17">
        <v>16104</v>
      </c>
      <c r="E77" s="17">
        <v>16104</v>
      </c>
      <c r="F77" s="17">
        <v>9539.32</v>
      </c>
      <c r="G77" s="36">
        <f t="shared" si="0"/>
        <v>59.23571783407849</v>
      </c>
    </row>
    <row r="78" spans="1:7" ht="12.75">
      <c r="A78" s="35">
        <v>63</v>
      </c>
      <c r="B78" s="40" t="s">
        <v>150</v>
      </c>
      <c r="C78" s="40" t="s">
        <v>95</v>
      </c>
      <c r="D78" s="17">
        <v>0</v>
      </c>
      <c r="E78" s="17">
        <v>0</v>
      </c>
      <c r="F78" s="17">
        <v>0</v>
      </c>
      <c r="G78" s="36">
        <v>0</v>
      </c>
    </row>
    <row r="79" spans="1:7" ht="25.5">
      <c r="A79" s="34">
        <v>64</v>
      </c>
      <c r="B79" s="40" t="s">
        <v>157</v>
      </c>
      <c r="C79" s="24" t="s">
        <v>154</v>
      </c>
      <c r="D79" s="17">
        <v>-16.69</v>
      </c>
      <c r="E79" s="17">
        <v>-16.69</v>
      </c>
      <c r="F79" s="17">
        <v>-62.96</v>
      </c>
      <c r="G79" s="36">
        <f t="shared" si="0"/>
        <v>377.2318753744757</v>
      </c>
    </row>
    <row r="80" spans="1:7" ht="12.75">
      <c r="A80" s="34">
        <v>65</v>
      </c>
      <c r="B80" s="12" t="s">
        <v>91</v>
      </c>
      <c r="C80" s="12" t="s">
        <v>96</v>
      </c>
      <c r="D80" s="15">
        <f>SUM(D81:D85)</f>
        <v>29264.64</v>
      </c>
      <c r="E80" s="15">
        <f>SUM(E81:E85)</f>
        <v>29264.64</v>
      </c>
      <c r="F80" s="15">
        <f>SUM(F81:F85)</f>
        <v>27091.5</v>
      </c>
      <c r="G80" s="26">
        <f t="shared" si="0"/>
        <v>92.57417825744653</v>
      </c>
    </row>
    <row r="81" spans="1:7" ht="12.75">
      <c r="A81" s="35">
        <v>66</v>
      </c>
      <c r="B81" s="9" t="s">
        <v>92</v>
      </c>
      <c r="C81" s="10" t="s">
        <v>62</v>
      </c>
      <c r="D81" s="17">
        <v>2110</v>
      </c>
      <c r="E81" s="17">
        <v>2110</v>
      </c>
      <c r="F81" s="17">
        <v>1787.46</v>
      </c>
      <c r="G81" s="36">
        <f aca="true" t="shared" si="2" ref="G81:G104">F81/E81%</f>
        <v>84.71374407582938</v>
      </c>
    </row>
    <row r="82" spans="1:7" ht="12.75">
      <c r="A82" s="34">
        <v>67</v>
      </c>
      <c r="B82" s="9" t="s">
        <v>93</v>
      </c>
      <c r="C82" s="10" t="s">
        <v>64</v>
      </c>
      <c r="D82" s="17">
        <v>280</v>
      </c>
      <c r="E82" s="17">
        <v>280</v>
      </c>
      <c r="F82" s="17">
        <v>196.05</v>
      </c>
      <c r="G82" s="36">
        <f t="shared" si="2"/>
        <v>70.01785714285715</v>
      </c>
    </row>
    <row r="83" spans="1:7" ht="12.75">
      <c r="A83" s="35">
        <v>68</v>
      </c>
      <c r="B83" s="9" t="s">
        <v>94</v>
      </c>
      <c r="C83" s="9" t="s">
        <v>71</v>
      </c>
      <c r="D83" s="17">
        <v>15129</v>
      </c>
      <c r="E83" s="17">
        <v>15129</v>
      </c>
      <c r="F83" s="17">
        <v>14608</v>
      </c>
      <c r="G83" s="36">
        <f t="shared" si="2"/>
        <v>96.55628263599709</v>
      </c>
    </row>
    <row r="84" spans="1:7" ht="12.75">
      <c r="A84" s="35">
        <v>69</v>
      </c>
      <c r="B84" s="10">
        <v>670259</v>
      </c>
      <c r="C84" s="10" t="s">
        <v>95</v>
      </c>
      <c r="D84" s="17">
        <v>11747</v>
      </c>
      <c r="E84" s="17">
        <v>11747</v>
      </c>
      <c r="F84" s="17">
        <v>10501.35</v>
      </c>
      <c r="G84" s="36">
        <f t="shared" si="2"/>
        <v>89.39601600408615</v>
      </c>
    </row>
    <row r="85" spans="1:7" ht="25.5">
      <c r="A85" s="34">
        <v>70</v>
      </c>
      <c r="B85" s="40" t="s">
        <v>163</v>
      </c>
      <c r="C85" s="24" t="s">
        <v>154</v>
      </c>
      <c r="D85" s="17">
        <v>-1.36</v>
      </c>
      <c r="E85" s="17">
        <v>-1.36</v>
      </c>
      <c r="F85" s="17">
        <v>-1.36</v>
      </c>
      <c r="G85" s="36">
        <f t="shared" si="2"/>
        <v>100</v>
      </c>
    </row>
    <row r="86" spans="1:7" ht="12.75">
      <c r="A86" s="34">
        <v>71</v>
      </c>
      <c r="B86" s="13" t="s">
        <v>97</v>
      </c>
      <c r="C86" s="13" t="s">
        <v>102</v>
      </c>
      <c r="D86" s="15">
        <f>SUM(D87:D91)</f>
        <v>173972</v>
      </c>
      <c r="E86" s="15">
        <f>SUM(E87:E91)</f>
        <v>173972</v>
      </c>
      <c r="F86" s="15">
        <f>SUM(F87:F91)</f>
        <v>159190.86000000002</v>
      </c>
      <c r="G86" s="26">
        <f t="shared" si="2"/>
        <v>91.50372473731406</v>
      </c>
    </row>
    <row r="87" spans="1:7" ht="12.75">
      <c r="A87" s="35">
        <v>72</v>
      </c>
      <c r="B87" s="10" t="s">
        <v>98</v>
      </c>
      <c r="C87" s="10" t="s">
        <v>62</v>
      </c>
      <c r="D87" s="17">
        <v>90033</v>
      </c>
      <c r="E87" s="17">
        <v>90033</v>
      </c>
      <c r="F87" s="17">
        <v>81929.09</v>
      </c>
      <c r="G87" s="36">
        <f t="shared" si="2"/>
        <v>90.99895593837815</v>
      </c>
    </row>
    <row r="88" spans="1:7" ht="12.75">
      <c r="A88" s="34">
        <v>73</v>
      </c>
      <c r="B88" s="10" t="s">
        <v>99</v>
      </c>
      <c r="C88" s="10" t="s">
        <v>64</v>
      </c>
      <c r="D88" s="17">
        <v>13600</v>
      </c>
      <c r="E88" s="17">
        <v>13600</v>
      </c>
      <c r="F88" s="17">
        <v>9298.86</v>
      </c>
      <c r="G88" s="36">
        <f t="shared" si="2"/>
        <v>68.3739705882353</v>
      </c>
    </row>
    <row r="89" spans="1:7" ht="12.75">
      <c r="A89" s="35">
        <v>74</v>
      </c>
      <c r="B89" s="10" t="s">
        <v>100</v>
      </c>
      <c r="C89" s="9" t="s">
        <v>89</v>
      </c>
      <c r="D89" s="17">
        <v>68489</v>
      </c>
      <c r="E89" s="17">
        <v>68489</v>
      </c>
      <c r="F89" s="17">
        <v>66530.69</v>
      </c>
      <c r="G89" s="36">
        <f t="shared" si="2"/>
        <v>97.14069412606405</v>
      </c>
    </row>
    <row r="90" spans="1:7" ht="12.75">
      <c r="A90" s="35">
        <v>75</v>
      </c>
      <c r="B90" s="10" t="s">
        <v>101</v>
      </c>
      <c r="C90" s="10" t="s">
        <v>95</v>
      </c>
      <c r="D90" s="17">
        <v>1850</v>
      </c>
      <c r="E90" s="17">
        <v>1850</v>
      </c>
      <c r="F90" s="17">
        <v>1512.22</v>
      </c>
      <c r="G90" s="36">
        <f t="shared" si="2"/>
        <v>81.74162162162162</v>
      </c>
    </row>
    <row r="91" spans="1:7" ht="25.5">
      <c r="A91" s="34">
        <v>76</v>
      </c>
      <c r="B91" s="40" t="s">
        <v>164</v>
      </c>
      <c r="C91" s="24" t="s">
        <v>154</v>
      </c>
      <c r="D91" s="17">
        <v>0</v>
      </c>
      <c r="E91" s="17">
        <v>0</v>
      </c>
      <c r="F91" s="17">
        <v>-80</v>
      </c>
      <c r="G91" s="36">
        <v>0</v>
      </c>
    </row>
    <row r="92" spans="1:7" ht="12.75">
      <c r="A92" s="34">
        <v>77</v>
      </c>
      <c r="B92" s="13" t="s">
        <v>123</v>
      </c>
      <c r="C92" s="13" t="s">
        <v>125</v>
      </c>
      <c r="D92" s="15">
        <f>SUM(D93:D94)</f>
        <v>4570</v>
      </c>
      <c r="E92" s="15">
        <f>SUM(E93:E94)</f>
        <v>4570</v>
      </c>
      <c r="F92" s="15">
        <f>SUM(F93:F94)</f>
        <v>815.83</v>
      </c>
      <c r="G92" s="26">
        <f t="shared" si="2"/>
        <v>17.851859956236325</v>
      </c>
    </row>
    <row r="93" spans="1:7" ht="12.75">
      <c r="A93" s="35">
        <v>78</v>
      </c>
      <c r="B93" s="10" t="s">
        <v>124</v>
      </c>
      <c r="C93" s="10" t="s">
        <v>64</v>
      </c>
      <c r="D93" s="17">
        <v>1270</v>
      </c>
      <c r="E93" s="17">
        <v>1270</v>
      </c>
      <c r="F93" s="17">
        <v>721.13</v>
      </c>
      <c r="G93" s="36">
        <f t="shared" si="2"/>
        <v>56.78188976377953</v>
      </c>
    </row>
    <row r="94" spans="1:7" ht="12.75">
      <c r="A94" s="34">
        <v>79</v>
      </c>
      <c r="B94" s="24" t="s">
        <v>151</v>
      </c>
      <c r="C94" s="24" t="s">
        <v>152</v>
      </c>
      <c r="D94" s="17">
        <v>3300</v>
      </c>
      <c r="E94" s="17">
        <v>3300</v>
      </c>
      <c r="F94" s="17">
        <v>94.7</v>
      </c>
      <c r="G94" s="36">
        <f t="shared" si="2"/>
        <v>2.8696969696969696</v>
      </c>
    </row>
    <row r="95" spans="1:7" ht="25.5">
      <c r="A95" s="35">
        <v>80</v>
      </c>
      <c r="B95" s="29" t="s">
        <v>103</v>
      </c>
      <c r="C95" s="13" t="s">
        <v>105</v>
      </c>
      <c r="D95" s="15">
        <f>SUM(D96:D97)</f>
        <v>2816</v>
      </c>
      <c r="E95" s="15">
        <f>SUM(E96:E97)</f>
        <v>2816</v>
      </c>
      <c r="F95" s="15">
        <f>SUM(F96:F97)</f>
        <v>2651.27</v>
      </c>
      <c r="G95" s="26">
        <f t="shared" si="2"/>
        <v>94.15021306818181</v>
      </c>
    </row>
    <row r="96" spans="1:7" ht="12.75">
      <c r="A96" s="35">
        <v>81</v>
      </c>
      <c r="B96" s="10" t="s">
        <v>104</v>
      </c>
      <c r="C96" s="10" t="s">
        <v>64</v>
      </c>
      <c r="D96" s="17">
        <v>16</v>
      </c>
      <c r="E96" s="17">
        <v>16</v>
      </c>
      <c r="F96" s="17">
        <v>7.27</v>
      </c>
      <c r="G96" s="36">
        <f t="shared" si="2"/>
        <v>45.43749999999999</v>
      </c>
    </row>
    <row r="97" spans="1:7" ht="12.75">
      <c r="A97" s="34">
        <v>82</v>
      </c>
      <c r="B97" s="10" t="s">
        <v>122</v>
      </c>
      <c r="C97" s="10" t="s">
        <v>95</v>
      </c>
      <c r="D97" s="17">
        <v>2800</v>
      </c>
      <c r="E97" s="17">
        <v>2800</v>
      </c>
      <c r="F97" s="17">
        <v>2644</v>
      </c>
      <c r="G97" s="36">
        <f t="shared" si="2"/>
        <v>94.42857142857143</v>
      </c>
    </row>
    <row r="98" spans="1:7" ht="25.5">
      <c r="A98" s="34">
        <v>83</v>
      </c>
      <c r="B98" s="29" t="s">
        <v>106</v>
      </c>
      <c r="C98" s="13" t="s">
        <v>108</v>
      </c>
      <c r="D98" s="15">
        <f>SUM(D99)</f>
        <v>385</v>
      </c>
      <c r="E98" s="15">
        <f>SUM(E99)</f>
        <v>385</v>
      </c>
      <c r="F98" s="15">
        <f>SUM(F99)</f>
        <v>385</v>
      </c>
      <c r="G98" s="26">
        <f t="shared" si="2"/>
        <v>100</v>
      </c>
    </row>
    <row r="99" spans="1:7" ht="12.75">
      <c r="A99" s="35">
        <v>84</v>
      </c>
      <c r="B99" s="32" t="s">
        <v>107</v>
      </c>
      <c r="C99" s="31" t="s">
        <v>71</v>
      </c>
      <c r="D99" s="41">
        <v>385</v>
      </c>
      <c r="E99" s="41">
        <v>385</v>
      </c>
      <c r="F99" s="41">
        <v>385</v>
      </c>
      <c r="G99" s="36">
        <f t="shared" si="2"/>
        <v>100</v>
      </c>
    </row>
    <row r="100" spans="1:7" ht="12.75">
      <c r="A100" s="34">
        <v>85</v>
      </c>
      <c r="B100" s="13" t="s">
        <v>109</v>
      </c>
      <c r="C100" s="13" t="s">
        <v>110</v>
      </c>
      <c r="D100" s="15">
        <f>SUM(D101:D102)</f>
        <v>14826</v>
      </c>
      <c r="E100" s="15">
        <f>SUM(E101:E102)</f>
        <v>14826</v>
      </c>
      <c r="F100" s="15">
        <f>SUM(F101:F102)</f>
        <v>11881.93</v>
      </c>
      <c r="G100" s="26">
        <f t="shared" si="2"/>
        <v>80.14251989747741</v>
      </c>
    </row>
    <row r="101" spans="1:7" ht="12.75">
      <c r="A101" s="35">
        <v>86</v>
      </c>
      <c r="B101" s="10">
        <v>840210</v>
      </c>
      <c r="C101" s="10" t="s">
        <v>62</v>
      </c>
      <c r="D101" s="17">
        <v>1133</v>
      </c>
      <c r="E101" s="17">
        <v>1133</v>
      </c>
      <c r="F101" s="17">
        <v>911.39</v>
      </c>
      <c r="G101" s="36">
        <f t="shared" si="2"/>
        <v>80.44042365401589</v>
      </c>
    </row>
    <row r="102" spans="1:7" ht="12.75">
      <c r="A102" s="35">
        <v>87</v>
      </c>
      <c r="B102" s="10">
        <v>840220</v>
      </c>
      <c r="C102" s="10" t="s">
        <v>64</v>
      </c>
      <c r="D102" s="17">
        <v>13693</v>
      </c>
      <c r="E102" s="17">
        <v>13693</v>
      </c>
      <c r="F102" s="17">
        <v>10970.54</v>
      </c>
      <c r="G102" s="36">
        <f t="shared" si="2"/>
        <v>80.1178704447528</v>
      </c>
    </row>
    <row r="103" spans="1:7" ht="12.75">
      <c r="A103" s="34">
        <v>88</v>
      </c>
      <c r="B103" s="13" t="s">
        <v>111</v>
      </c>
      <c r="C103" s="13" t="s">
        <v>113</v>
      </c>
      <c r="D103" s="15">
        <f>SUM(D104:D104)</f>
        <v>1745</v>
      </c>
      <c r="E103" s="15">
        <f>SUM(E104:E104)</f>
        <v>1745</v>
      </c>
      <c r="F103" s="15">
        <f>SUM(F104:F104)</f>
        <v>1695</v>
      </c>
      <c r="G103" s="26">
        <f t="shared" si="2"/>
        <v>97.13467048710602</v>
      </c>
    </row>
    <row r="104" spans="1:7" ht="12.75">
      <c r="A104" s="34">
        <v>89</v>
      </c>
      <c r="B104" s="10" t="s">
        <v>112</v>
      </c>
      <c r="C104" s="9" t="s">
        <v>71</v>
      </c>
      <c r="D104" s="17">
        <v>1745</v>
      </c>
      <c r="E104" s="17">
        <v>1745</v>
      </c>
      <c r="F104" s="17">
        <v>1695</v>
      </c>
      <c r="G104" s="36">
        <f t="shared" si="2"/>
        <v>97.13467048710602</v>
      </c>
    </row>
    <row r="105" spans="1:7" ht="12.75">
      <c r="A105" s="35">
        <v>90</v>
      </c>
      <c r="B105" s="11"/>
      <c r="C105" s="11" t="s">
        <v>114</v>
      </c>
      <c r="D105" s="19">
        <f>D52-D53</f>
        <v>0</v>
      </c>
      <c r="E105" s="19">
        <f>E52-E53</f>
        <v>0</v>
      </c>
      <c r="F105" s="19">
        <f>F52-F53</f>
        <v>25208.46000000008</v>
      </c>
      <c r="G105" s="15"/>
    </row>
    <row r="106" spans="1:7" ht="12.75">
      <c r="A106" s="42"/>
      <c r="B106" s="21"/>
      <c r="C106" s="21"/>
      <c r="D106" s="22"/>
      <c r="E106" s="22"/>
      <c r="F106" s="22"/>
      <c r="G106" s="23"/>
    </row>
    <row r="107" spans="1:7" ht="12.75">
      <c r="A107" s="42"/>
      <c r="B107" s="21"/>
      <c r="C107" s="21"/>
      <c r="D107" s="22"/>
      <c r="E107" s="22"/>
      <c r="F107" s="22"/>
      <c r="G107" s="23"/>
    </row>
    <row r="108" spans="1:7" ht="12.75">
      <c r="A108" s="42"/>
      <c r="B108" s="21"/>
      <c r="C108" s="21"/>
      <c r="D108" s="22"/>
      <c r="E108" s="22"/>
      <c r="F108" s="22"/>
      <c r="G108" s="23"/>
    </row>
    <row r="109" spans="1:7" ht="12.75">
      <c r="A109" s="42"/>
      <c r="B109" s="21"/>
      <c r="C109" s="21"/>
      <c r="D109" s="22"/>
      <c r="E109" s="22"/>
      <c r="F109" s="22"/>
      <c r="G109" s="23"/>
    </row>
    <row r="110" spans="1:7" ht="12.75">
      <c r="A110" s="42"/>
      <c r="B110" s="21"/>
      <c r="C110" s="21"/>
      <c r="D110" s="22"/>
      <c r="E110" s="22"/>
      <c r="F110" s="22"/>
      <c r="G110" s="23"/>
    </row>
    <row r="111" spans="1:7" ht="12.75">
      <c r="A111" s="42"/>
      <c r="B111" s="21"/>
      <c r="C111" s="21"/>
      <c r="D111" s="22"/>
      <c r="E111" s="22"/>
      <c r="F111" s="22"/>
      <c r="G111" s="23"/>
    </row>
    <row r="112" spans="1:7" ht="12.75">
      <c r="A112" s="42"/>
      <c r="B112" s="21"/>
      <c r="C112" s="21"/>
      <c r="D112" s="22"/>
      <c r="E112" s="22"/>
      <c r="F112" s="22"/>
      <c r="G112" s="23"/>
    </row>
    <row r="113" spans="1:7" ht="12.75">
      <c r="A113" s="42"/>
      <c r="B113" s="21"/>
      <c r="C113" s="21"/>
      <c r="D113" s="22"/>
      <c r="E113" s="22"/>
      <c r="F113" s="22"/>
      <c r="G113" s="23"/>
    </row>
    <row r="114" spans="1:7" ht="12.75">
      <c r="A114" s="14"/>
      <c r="B114" s="21"/>
      <c r="C114" s="21"/>
      <c r="D114" s="22"/>
      <c r="E114" s="22"/>
      <c r="F114" s="22"/>
      <c r="G114" s="23"/>
    </row>
    <row r="115" spans="1:7" ht="12.75">
      <c r="A115" s="47" t="s">
        <v>116</v>
      </c>
      <c r="B115" s="47"/>
      <c r="C115" s="47"/>
      <c r="D115" s="4"/>
      <c r="E115" s="4"/>
      <c r="F115" s="4"/>
      <c r="G115" s="4"/>
    </row>
    <row r="116" spans="1:7" ht="12.75">
      <c r="A116" s="47" t="s">
        <v>156</v>
      </c>
      <c r="B116" s="47"/>
      <c r="C116" s="47"/>
      <c r="D116" s="4"/>
      <c r="E116" s="4"/>
      <c r="F116" s="4"/>
      <c r="G116" s="4"/>
    </row>
    <row r="117" spans="1:7" ht="12.75">
      <c r="A117" s="4"/>
      <c r="B117" s="4"/>
      <c r="C117" s="4"/>
      <c r="D117" s="47" t="s">
        <v>117</v>
      </c>
      <c r="E117" s="47"/>
      <c r="F117" s="47"/>
      <c r="G117" s="47"/>
    </row>
    <row r="118" spans="1:7" ht="12.75">
      <c r="A118" s="4"/>
      <c r="B118" s="4"/>
      <c r="C118" s="4"/>
      <c r="D118" s="47" t="s">
        <v>118</v>
      </c>
      <c r="E118" s="47"/>
      <c r="F118" s="47"/>
      <c r="G118" s="47"/>
    </row>
    <row r="119" spans="1:7" ht="12.75">
      <c r="A119" s="4"/>
      <c r="B119" s="4"/>
      <c r="C119" s="4"/>
      <c r="D119" s="47" t="s">
        <v>121</v>
      </c>
      <c r="E119" s="47"/>
      <c r="F119" s="47"/>
      <c r="G119" s="47"/>
    </row>
    <row r="120" ht="12.75">
      <c r="A120" s="16"/>
    </row>
  </sheetData>
  <sheetProtection/>
  <mergeCells count="10">
    <mergeCell ref="A7:G7"/>
    <mergeCell ref="A9:G9"/>
    <mergeCell ref="D2:G2"/>
    <mergeCell ref="D3:G3"/>
    <mergeCell ref="A8:G8"/>
    <mergeCell ref="D119:G119"/>
    <mergeCell ref="A115:C115"/>
    <mergeCell ref="A116:C116"/>
    <mergeCell ref="D117:G117"/>
    <mergeCell ref="D118:G118"/>
  </mergeCells>
  <printOptions/>
  <pageMargins left="0.5" right="0" top="0.5" bottom="1" header="0.5" footer="0.5"/>
  <pageSetup horizontalDpi="600" verticalDpi="600" orientation="portrait" paperSize="9" r:id="rId1"/>
  <headerFooter alignWithMargins="0">
    <oddFooter>&amp;LGA
F-PO-09-02, ed.3, rev.0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Bacau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adriana.gherasim</dc:creator>
  <cp:keywords/>
  <dc:description/>
  <cp:lastModifiedBy>Adriana Gherasim</cp:lastModifiedBy>
  <cp:lastPrinted>2017-12-08T08:11:46Z</cp:lastPrinted>
  <dcterms:created xsi:type="dcterms:W3CDTF">2011-04-07T08:15:52Z</dcterms:created>
  <dcterms:modified xsi:type="dcterms:W3CDTF">2017-12-08T08:17:33Z</dcterms:modified>
  <cp:category/>
  <cp:version/>
  <cp:contentType/>
  <cp:contentStatus/>
</cp:coreProperties>
</file>